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showInkAnnotation="0" autoCompressPictures="0"/>
  <bookViews>
    <workbookView xWindow="0" yWindow="0" windowWidth="25520" windowHeight="15600" tabRatio="500"/>
  </bookViews>
  <sheets>
    <sheet name="Sheet1" sheetId="1" r:id="rId1"/>
  </sheets>
  <definedNames>
    <definedName name="_xlnm.Print_Area" localSheetId="0">Sheet1!$A$1:$O$124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E123" i="1"/>
  <c r="E105" i="1"/>
  <c r="E107" i="1"/>
  <c r="E109" i="1"/>
  <c r="E111" i="1"/>
  <c r="E113" i="1"/>
  <c r="E115" i="1"/>
  <c r="E117" i="1"/>
  <c r="E119" i="1"/>
  <c r="O12" i="1"/>
  <c r="O21" i="1"/>
  <c r="O94" i="1"/>
  <c r="O96" i="1"/>
  <c r="B12" i="1"/>
  <c r="B21" i="1"/>
  <c r="C12" i="1"/>
  <c r="C21" i="1"/>
  <c r="D12" i="1"/>
  <c r="D21" i="1"/>
  <c r="E12" i="1"/>
  <c r="E21" i="1"/>
  <c r="F12" i="1"/>
  <c r="F21" i="1"/>
  <c r="G12" i="1"/>
  <c r="G21" i="1"/>
  <c r="H12" i="1"/>
  <c r="H21" i="1"/>
  <c r="I12" i="1"/>
  <c r="I21" i="1"/>
  <c r="J12" i="1"/>
  <c r="J21" i="1"/>
  <c r="K12" i="1"/>
  <c r="K21" i="1"/>
  <c r="L12" i="1"/>
  <c r="L21" i="1"/>
  <c r="M12" i="1"/>
  <c r="M21" i="1"/>
  <c r="N21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N91" i="1"/>
  <c r="N90" i="1"/>
  <c r="N89" i="1"/>
  <c r="N86" i="1"/>
  <c r="N85" i="1"/>
  <c r="N82" i="1"/>
  <c r="N81" i="1"/>
  <c r="N78" i="1"/>
  <c r="N77" i="1"/>
  <c r="N76" i="1"/>
  <c r="N75" i="1"/>
  <c r="N74" i="1"/>
  <c r="N73" i="1"/>
  <c r="N70" i="1"/>
  <c r="N69" i="1"/>
  <c r="N66" i="1"/>
  <c r="N65" i="1"/>
  <c r="N64" i="1"/>
  <c r="N63" i="1"/>
  <c r="N62" i="1"/>
  <c r="N59" i="1"/>
  <c r="N58" i="1"/>
  <c r="N55" i="1"/>
  <c r="N54" i="1"/>
  <c r="N53" i="1"/>
  <c r="N52" i="1"/>
  <c r="N49" i="1"/>
  <c r="N48" i="1"/>
  <c r="N47" i="1"/>
  <c r="N46" i="1"/>
  <c r="N43" i="1"/>
  <c r="N42" i="1"/>
  <c r="N39" i="1"/>
  <c r="N38" i="1"/>
  <c r="N37" i="1"/>
  <c r="N36" i="1"/>
  <c r="N35" i="1"/>
  <c r="N34" i="1"/>
  <c r="N31" i="1"/>
  <c r="N30" i="1"/>
  <c r="N29" i="1"/>
  <c r="N26" i="1"/>
  <c r="N19" i="1"/>
  <c r="N18" i="1"/>
  <c r="N17" i="1"/>
  <c r="N14" i="1"/>
  <c r="N13" i="1"/>
  <c r="N12" i="1"/>
  <c r="N11" i="1"/>
  <c r="N10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comments1.xml><?xml version="1.0" encoding="utf-8"?>
<comments xmlns="http://schemas.openxmlformats.org/spreadsheetml/2006/main">
  <authors>
    <author>Hannah Messick</author>
  </authors>
  <commentList>
    <comment ref="A10" authorId="0">
      <text>
        <r>
          <rPr>
            <b/>
            <sz val="9"/>
            <color indexed="81"/>
            <rFont val="Arial"/>
          </rPr>
          <t>Janelle Fite:
To calculate tution fees you can use the tuition calculator at the bottom of this spreadsheet.</t>
        </r>
      </text>
    </comment>
    <comment ref="A11" authorId="0">
      <text>
        <r>
          <rPr>
            <b/>
            <sz val="9"/>
            <color indexed="81"/>
            <rFont val="Arial"/>
          </rPr>
          <t>Janelle Fite:
To budget for uncollectible tuition, take the total budgeted tuition income and subtract 10-20%. Take that figure and enter it into the YTD Budget Income column.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<sst xmlns="http://schemas.openxmlformats.org/spreadsheetml/2006/main" count="125" uniqueCount="113">
  <si>
    <t>APRIL</t>
  </si>
  <si>
    <t>MAY</t>
  </si>
  <si>
    <t>JUNE</t>
  </si>
  <si>
    <t>JULY</t>
  </si>
  <si>
    <t>TOTAL</t>
  </si>
  <si>
    <t>INCOME</t>
  </si>
  <si>
    <t>BUDGETED INCOME</t>
  </si>
  <si>
    <t>Tuition fees</t>
  </si>
  <si>
    <t>Total tuition</t>
  </si>
  <si>
    <t>Application fees</t>
  </si>
  <si>
    <t>NON-BUDGETED INCOME</t>
  </si>
  <si>
    <t>Class auditing</t>
  </si>
  <si>
    <t>EXPENDITURES</t>
  </si>
  <si>
    <t>START-UP COSTS</t>
  </si>
  <si>
    <t>BUILDING COSTS</t>
  </si>
  <si>
    <t>Rent/Mortgage</t>
  </si>
  <si>
    <t>Maintenance</t>
  </si>
  <si>
    <t>Janitorial</t>
  </si>
  <si>
    <t>UTILITIES</t>
  </si>
  <si>
    <t>Electricity</t>
  </si>
  <si>
    <t>Gas</t>
  </si>
  <si>
    <t>Water</t>
  </si>
  <si>
    <t>Waste</t>
  </si>
  <si>
    <t>Internet</t>
  </si>
  <si>
    <t>Telephone</t>
  </si>
  <si>
    <t>EDUCATIONAL RESOURCES</t>
  </si>
  <si>
    <t>Books</t>
  </si>
  <si>
    <t>Binders</t>
  </si>
  <si>
    <t>OFFICE MATERIALS</t>
  </si>
  <si>
    <t>Computers</t>
  </si>
  <si>
    <t>Photocopies</t>
  </si>
  <si>
    <t>Postage</t>
  </si>
  <si>
    <t>COMMUNITY DEVELOPMENT</t>
  </si>
  <si>
    <t>Fall Retreat</t>
  </si>
  <si>
    <t>Spring Retreat</t>
  </si>
  <si>
    <t>Revival Groups</t>
  </si>
  <si>
    <t>Other Social Events</t>
  </si>
  <si>
    <t>OUTREACH</t>
  </si>
  <si>
    <t>Materials</t>
  </si>
  <si>
    <t>TECHNOLOGY</t>
  </si>
  <si>
    <t>Audio Equipment</t>
  </si>
  <si>
    <t>Video Equipment</t>
  </si>
  <si>
    <t>Lighting Equipment</t>
  </si>
  <si>
    <t>Projector</t>
  </si>
  <si>
    <t>MARKETING</t>
  </si>
  <si>
    <t>Advertising materials</t>
  </si>
  <si>
    <t>Website design and maintenance</t>
  </si>
  <si>
    <t>Salaries</t>
  </si>
  <si>
    <t>GRADUATION</t>
  </si>
  <si>
    <t>Certificates</t>
  </si>
  <si>
    <t>Venue</t>
  </si>
  <si>
    <t>ADMINISTRATION</t>
  </si>
  <si>
    <t>Credit card fees(3%)</t>
  </si>
  <si>
    <t>BUDGET</t>
  </si>
  <si>
    <t xml:space="preserve">Photocopier </t>
  </si>
  <si>
    <t>Transportation</t>
  </si>
  <si>
    <t>IT support (computer, website, etc.)</t>
  </si>
  <si>
    <t>Guest speakers' honorarium</t>
  </si>
  <si>
    <t>Guest speakers' airfare, car, meals and lodging</t>
  </si>
  <si>
    <t xml:space="preserve">MISCELLANEOUS </t>
  </si>
  <si>
    <t xml:space="preserve">School Budget Guide </t>
  </si>
  <si>
    <t>STAFFING &amp; INTERNS</t>
  </si>
  <si>
    <t>Benefits</t>
  </si>
  <si>
    <t>Staff training</t>
  </si>
  <si>
    <t>Intern training</t>
  </si>
  <si>
    <t>Curriculum</t>
  </si>
  <si>
    <t>International/SEVP (SEVIS) fees</t>
  </si>
  <si>
    <t>TOTAL INCOME FOR PERIOD</t>
  </si>
  <si>
    <t>TOTAL EXPENSES FOR PERIOD</t>
  </si>
  <si>
    <t>NET INCOME FOR PERIOD</t>
  </si>
  <si>
    <t>YTD EXPENDITURES</t>
  </si>
  <si>
    <t>% OF SCHOOL BUDGET</t>
  </si>
  <si>
    <t>nights per week</t>
  </si>
  <si>
    <t>hours per night</t>
  </si>
  <si>
    <t>weekend(s) per month</t>
  </si>
  <si>
    <t>months</t>
  </si>
  <si>
    <t>=</t>
  </si>
  <si>
    <t>+</t>
  </si>
  <si>
    <t>*</t>
  </si>
  <si>
    <t>$/hr</t>
  </si>
  <si>
    <t>weekend hrs/month</t>
  </si>
  <si>
    <t>week night hours/month</t>
  </si>
  <si>
    <t>Cost for books</t>
  </si>
  <si>
    <t>book cost</t>
  </si>
  <si>
    <t xml:space="preserve"> =</t>
  </si>
  <si>
    <t>hrs/year</t>
  </si>
  <si>
    <t>year cost</t>
  </si>
  <si>
    <t>/hr</t>
  </si>
  <si>
    <t>total cost per student</t>
  </si>
  <si>
    <t>students</t>
  </si>
  <si>
    <t>total income from student tuition</t>
  </si>
  <si>
    <t>Business (income from church or school - related business)</t>
  </si>
  <si>
    <t>AUG</t>
  </si>
  <si>
    <t>SEPT</t>
  </si>
  <si>
    <t>OCT</t>
  </si>
  <si>
    <t>NOV</t>
  </si>
  <si>
    <t>DEC</t>
  </si>
  <si>
    <t>JAN</t>
  </si>
  <si>
    <t>FEB</t>
  </si>
  <si>
    <t>MAR</t>
  </si>
  <si>
    <t>Tuition per student</t>
  </si>
  <si>
    <t>TOTAL Tuition Income</t>
  </si>
  <si>
    <t>Totals</t>
  </si>
  <si>
    <t>Uncollectable tuition</t>
  </si>
  <si>
    <t>General Donations</t>
  </si>
  <si>
    <t>Donations - Tuition scholarships</t>
  </si>
  <si>
    <t>SCHOOL TUITION CALCULATOR</t>
  </si>
  <si>
    <t># of months</t>
  </si>
  <si>
    <t>hrs/per weekend</t>
  </si>
  <si>
    <t># of students</t>
  </si>
  <si>
    <t>YTD BUDGETED INCOME</t>
  </si>
  <si>
    <t>YTD INCOME</t>
  </si>
  <si>
    <t>YTD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</si>
</sst>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&quot;$&quot;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9"/>
      <name val="Arial"/>
    </font>
    <font>
      <b/>
      <sz val="1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  <font>
      <sz val="9"/>
      <color indexed="81"/>
      <name val="Arial"/>
    </font>
    <font>
      <b/>
      <sz val="9"/>
      <color indexed="8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medium">
        <color theme="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0"/>
      </left>
      <right style="thin">
        <color theme="0" tint="-0.34998626667073579"/>
      </right>
      <top style="thin">
        <color indexed="0"/>
      </top>
      <bottom style="thin">
        <color indexed="0"/>
      </bottom>
      <diagonal/>
    </border>
    <border>
      <left style="thin">
        <color theme="0" tint="-0.34998626667073579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3" applyFont="1" applyBorder="1" applyAlignment="1">
      <alignment horizontal="center"/>
    </xf>
    <xf numFmtId="0" fontId="0" fillId="2" borderId="1" xfId="3" applyFont="1" applyFill="1" applyBorder="1"/>
    <xf numFmtId="0" fontId="0" fillId="2" borderId="2" xfId="3" applyFont="1" applyFill="1" applyBorder="1"/>
    <xf numFmtId="0" fontId="0" fillId="2" borderId="3" xfId="3" applyFont="1" applyFill="1" applyBorder="1"/>
    <xf numFmtId="4" fontId="0" fillId="2" borderId="1" xfId="3" applyNumberFormat="1" applyFont="1" applyFill="1" applyBorder="1" applyAlignment="1">
      <alignment horizontal="right"/>
    </xf>
    <xf numFmtId="4" fontId="0" fillId="2" borderId="2" xfId="3" applyNumberFormat="1" applyFont="1" applyFill="1" applyBorder="1" applyAlignment="1">
      <alignment horizontal="right"/>
    </xf>
    <xf numFmtId="4" fontId="0" fillId="2" borderId="4" xfId="3" applyNumberFormat="1" applyFont="1" applyFill="1" applyBorder="1" applyAlignment="1">
      <alignment horizontal="right"/>
    </xf>
    <xf numFmtId="4" fontId="0" fillId="2" borderId="3" xfId="3" applyNumberFormat="1" applyFont="1" applyFill="1" applyBorder="1" applyAlignment="1">
      <alignment horizontal="right"/>
    </xf>
    <xf numFmtId="4" fontId="0" fillId="2" borderId="5" xfId="3" applyNumberFormat="1" applyFont="1" applyFill="1" applyBorder="1" applyAlignment="1">
      <alignment horizontal="right"/>
    </xf>
    <xf numFmtId="4" fontId="7" fillId="2" borderId="5" xfId="3" applyNumberFormat="1" applyFont="1" applyFill="1" applyBorder="1" applyAlignment="1">
      <alignment horizontal="right"/>
    </xf>
    <xf numFmtId="4" fontId="0" fillId="2" borderId="6" xfId="3" applyNumberFormat="1" applyFont="1" applyFill="1" applyBorder="1" applyAlignment="1">
      <alignment horizontal="right"/>
    </xf>
    <xf numFmtId="4" fontId="7" fillId="2" borderId="6" xfId="3" applyNumberFormat="1" applyFont="1" applyFill="1" applyBorder="1" applyAlignment="1">
      <alignment horizontal="right"/>
    </xf>
    <xf numFmtId="4" fontId="0" fillId="2" borderId="7" xfId="3" applyNumberFormat="1" applyFont="1" applyFill="1" applyBorder="1" applyAlignment="1">
      <alignment horizontal="right"/>
    </xf>
    <xf numFmtId="4" fontId="0" fillId="2" borderId="8" xfId="3" applyNumberFormat="1" applyFont="1" applyFill="1" applyBorder="1" applyAlignment="1">
      <alignment horizontal="right"/>
    </xf>
    <xf numFmtId="4" fontId="0" fillId="2" borderId="9" xfId="3" applyNumberFormat="1" applyFont="1" applyFill="1" applyBorder="1" applyAlignment="1">
      <alignment horizontal="right"/>
    </xf>
    <xf numFmtId="0" fontId="0" fillId="2" borderId="0" xfId="3" applyFont="1" applyFill="1" applyBorder="1" applyAlignment="1">
      <alignment horizontal="center"/>
    </xf>
    <xf numFmtId="0" fontId="0" fillId="2" borderId="10" xfId="3" applyFont="1" applyFill="1" applyBorder="1"/>
    <xf numFmtId="0" fontId="0" fillId="2" borderId="11" xfId="3" applyFont="1" applyFill="1" applyBorder="1"/>
    <xf numFmtId="0" fontId="0" fillId="2" borderId="12" xfId="3" applyFont="1" applyFill="1" applyBorder="1"/>
    <xf numFmtId="4" fontId="0" fillId="2" borderId="13" xfId="3" applyNumberFormat="1" applyFont="1" applyFill="1" applyBorder="1" applyAlignment="1">
      <alignment horizontal="right"/>
    </xf>
    <xf numFmtId="4" fontId="7" fillId="2" borderId="13" xfId="3" applyNumberFormat="1" applyFont="1" applyFill="1" applyBorder="1" applyAlignment="1">
      <alignment horizontal="right"/>
    </xf>
    <xf numFmtId="4" fontId="0" fillId="2" borderId="10" xfId="3" applyNumberFormat="1" applyFont="1" applyFill="1" applyBorder="1" applyAlignment="1">
      <alignment horizontal="right"/>
    </xf>
    <xf numFmtId="4" fontId="0" fillId="2" borderId="11" xfId="3" applyNumberFormat="1" applyFont="1" applyFill="1" applyBorder="1" applyAlignment="1">
      <alignment horizontal="right"/>
    </xf>
    <xf numFmtId="4" fontId="0" fillId="2" borderId="14" xfId="3" applyNumberFormat="1" applyFont="1" applyFill="1" applyBorder="1" applyAlignment="1">
      <alignment horizontal="right"/>
    </xf>
    <xf numFmtId="4" fontId="0" fillId="2" borderId="12" xfId="3" applyNumberFormat="1" applyFont="1" applyFill="1" applyBorder="1" applyAlignment="1">
      <alignment horizontal="right"/>
    </xf>
    <xf numFmtId="0" fontId="0" fillId="2" borderId="0" xfId="3" applyFont="1" applyFill="1" applyBorder="1" applyAlignment="1">
      <alignment horizontal="left"/>
    </xf>
    <xf numFmtId="0" fontId="0" fillId="2" borderId="3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0" fillId="2" borderId="12" xfId="3" applyFont="1" applyFill="1" applyBorder="1" applyAlignment="1">
      <alignment horizontal="left"/>
    </xf>
    <xf numFmtId="0" fontId="0" fillId="2" borderId="15" xfId="3" applyFont="1" applyFill="1" applyBorder="1" applyAlignment="1">
      <alignment horizontal="left"/>
    </xf>
    <xf numFmtId="0" fontId="0" fillId="2" borderId="10" xfId="3" applyFont="1" applyFill="1" applyBorder="1" applyAlignment="1">
      <alignment horizontal="left"/>
    </xf>
    <xf numFmtId="0" fontId="3" fillId="2" borderId="11" xfId="3" applyFont="1" applyFill="1" applyBorder="1" applyAlignment="1">
      <alignment horizontal="left"/>
    </xf>
    <xf numFmtId="0" fontId="0" fillId="2" borderId="16" xfId="3" applyFont="1" applyFill="1" applyBorder="1" applyAlignment="1">
      <alignment horizontal="left"/>
    </xf>
    <xf numFmtId="0" fontId="0" fillId="0" borderId="0" xfId="3" applyFont="1" applyBorder="1" applyAlignment="1">
      <alignment horizontal="left"/>
    </xf>
    <xf numFmtId="0" fontId="2" fillId="2" borderId="5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/>
    </xf>
    <xf numFmtId="0" fontId="2" fillId="2" borderId="18" xfId="3" applyFont="1" applyFill="1" applyBorder="1" applyAlignment="1">
      <alignment horizontal="center"/>
    </xf>
    <xf numFmtId="0" fontId="2" fillId="3" borderId="19" xfId="3" applyFont="1" applyFill="1" applyBorder="1" applyAlignment="1">
      <alignment horizontal="left"/>
    </xf>
    <xf numFmtId="4" fontId="0" fillId="3" borderId="6" xfId="3" applyNumberFormat="1" applyFont="1" applyFill="1" applyBorder="1" applyAlignment="1">
      <alignment horizontal="right"/>
    </xf>
    <xf numFmtId="4" fontId="0" fillId="3" borderId="20" xfId="3" applyNumberFormat="1" applyFont="1" applyFill="1" applyBorder="1" applyAlignment="1">
      <alignment horizontal="right"/>
    </xf>
    <xf numFmtId="0" fontId="2" fillId="4" borderId="15" xfId="3" applyFont="1" applyFill="1" applyBorder="1" applyAlignment="1">
      <alignment horizontal="left"/>
    </xf>
    <xf numFmtId="4" fontId="0" fillId="4" borderId="5" xfId="3" applyNumberFormat="1" applyFont="1" applyFill="1" applyBorder="1" applyAlignment="1">
      <alignment horizontal="right"/>
    </xf>
    <xf numFmtId="4" fontId="0" fillId="4" borderId="6" xfId="3" applyNumberFormat="1" applyFont="1" applyFill="1" applyBorder="1" applyAlignment="1">
      <alignment horizontal="right"/>
    </xf>
    <xf numFmtId="0" fontId="4" fillId="2" borderId="2" xfId="3" applyFont="1" applyFill="1" applyBorder="1" applyAlignment="1"/>
    <xf numFmtId="0" fontId="3" fillId="2" borderId="2" xfId="3" applyFont="1" applyFill="1" applyBorder="1" applyAlignment="1"/>
    <xf numFmtId="0" fontId="2" fillId="2" borderId="0" xfId="3" applyFont="1" applyFill="1" applyBorder="1" applyAlignment="1">
      <alignment horizontal="left"/>
    </xf>
    <xf numFmtId="4" fontId="0" fillId="2" borderId="21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/>
    </xf>
    <xf numFmtId="0" fontId="3" fillId="2" borderId="16" xfId="3" applyFont="1" applyFill="1" applyBorder="1" applyAlignment="1">
      <alignment horizontal="left"/>
    </xf>
    <xf numFmtId="4" fontId="0" fillId="2" borderId="22" xfId="3" applyNumberFormat="1" applyFont="1" applyFill="1" applyBorder="1" applyAlignment="1">
      <alignment horizontal="right"/>
    </xf>
    <xf numFmtId="0" fontId="2" fillId="0" borderId="23" xfId="3" applyFont="1" applyFill="1" applyBorder="1" applyAlignment="1">
      <alignment horizontal="left"/>
    </xf>
    <xf numFmtId="0" fontId="2" fillId="3" borderId="16" xfId="3" applyFont="1" applyFill="1" applyBorder="1" applyAlignment="1">
      <alignment horizontal="left"/>
    </xf>
    <xf numFmtId="0" fontId="2" fillId="5" borderId="16" xfId="3" applyFont="1" applyFill="1" applyBorder="1" applyAlignment="1">
      <alignment horizontal="left"/>
    </xf>
    <xf numFmtId="4" fontId="0" fillId="0" borderId="1" xfId="3" applyNumberFormat="1" applyFont="1" applyFill="1" applyBorder="1" applyAlignment="1">
      <alignment horizontal="right"/>
    </xf>
    <xf numFmtId="4" fontId="0" fillId="0" borderId="10" xfId="3" applyNumberFormat="1" applyFont="1" applyFill="1" applyBorder="1" applyAlignment="1">
      <alignment horizontal="right"/>
    </xf>
    <xf numFmtId="4" fontId="0" fillId="0" borderId="21" xfId="3" applyNumberFormat="1" applyFont="1" applyFill="1" applyBorder="1" applyAlignment="1">
      <alignment horizontal="right"/>
    </xf>
    <xf numFmtId="4" fontId="0" fillId="5" borderId="6" xfId="3" applyNumberFormat="1" applyFont="1" applyFill="1" applyBorder="1" applyAlignment="1">
      <alignment horizontal="right"/>
    </xf>
    <xf numFmtId="4" fontId="0" fillId="3" borderId="24" xfId="3" applyNumberFormat="1" applyFont="1" applyFill="1" applyBorder="1" applyAlignment="1">
      <alignment horizontal="right"/>
    </xf>
    <xf numFmtId="4" fontId="0" fillId="5" borderId="24" xfId="3" applyNumberFormat="1" applyFont="1" applyFill="1" applyBorder="1" applyAlignment="1">
      <alignment horizontal="right"/>
    </xf>
    <xf numFmtId="4" fontId="0" fillId="5" borderId="25" xfId="3" applyNumberFormat="1" applyFont="1" applyFill="1" applyBorder="1" applyAlignment="1">
      <alignment horizontal="right"/>
    </xf>
    <xf numFmtId="0" fontId="0" fillId="0" borderId="0" xfId="3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179" fontId="0" fillId="0" borderId="0" xfId="3" applyNumberFormat="1" applyFont="1" applyBorder="1"/>
    <xf numFmtId="3" fontId="2" fillId="0" borderId="0" xfId="3" applyNumberFormat="1" applyFont="1" applyBorder="1" applyAlignment="1">
      <alignment horizontal="left"/>
    </xf>
    <xf numFmtId="1" fontId="0" fillId="0" borderId="0" xfId="3" applyNumberFormat="1" applyFont="1" applyBorder="1" applyAlignment="1">
      <alignment horizontal="right"/>
    </xf>
    <xf numFmtId="2" fontId="0" fillId="0" borderId="0" xfId="3" applyNumberFormat="1" applyFont="1" applyBorder="1" applyAlignment="1">
      <alignment horizontal="left"/>
    </xf>
    <xf numFmtId="0" fontId="0" fillId="0" borderId="6" xfId="3" applyFont="1" applyBorder="1" applyAlignment="1">
      <alignment horizontal="right"/>
    </xf>
    <xf numFmtId="0" fontId="2" fillId="0" borderId="26" xfId="3" applyFont="1" applyBorder="1" applyAlignment="1">
      <alignment horizontal="center"/>
    </xf>
    <xf numFmtId="179" fontId="0" fillId="0" borderId="6" xfId="3" applyNumberFormat="1" applyFont="1" applyBorder="1" applyAlignment="1">
      <alignment horizontal="right"/>
    </xf>
    <xf numFmtId="179" fontId="0" fillId="0" borderId="20" xfId="3" applyNumberFormat="1" applyFont="1" applyBorder="1"/>
    <xf numFmtId="179" fontId="0" fillId="0" borderId="25" xfId="3" applyNumberFormat="1" applyFont="1" applyBorder="1"/>
    <xf numFmtId="9" fontId="0" fillId="2" borderId="0" xfId="3" applyNumberFormat="1" applyFont="1" applyFill="1" applyBorder="1" applyAlignment="1">
      <alignment horizontal="center"/>
    </xf>
    <xf numFmtId="0" fontId="0" fillId="0" borderId="6" xfId="3" applyFont="1" applyBorder="1"/>
    <xf numFmtId="0" fontId="2" fillId="0" borderId="27" xfId="3" applyFont="1" applyBorder="1" applyAlignment="1">
      <alignment horizontal="center"/>
    </xf>
    <xf numFmtId="1" fontId="0" fillId="6" borderId="28" xfId="3" applyNumberFormat="1" applyFont="1" applyFill="1" applyBorder="1" applyAlignment="1">
      <alignment horizontal="right"/>
    </xf>
    <xf numFmtId="2" fontId="0" fillId="6" borderId="28" xfId="3" applyNumberFormat="1" applyFont="1" applyFill="1" applyBorder="1" applyAlignment="1">
      <alignment horizontal="right"/>
    </xf>
    <xf numFmtId="179" fontId="0" fillId="6" borderId="28" xfId="3" applyNumberFormat="1" applyFont="1" applyFill="1" applyBorder="1"/>
    <xf numFmtId="0" fontId="0" fillId="6" borderId="28" xfId="3" applyFont="1" applyFill="1" applyBorder="1"/>
    <xf numFmtId="0" fontId="0" fillId="2" borderId="0" xfId="3" applyFont="1" applyFill="1" applyBorder="1" applyAlignment="1">
      <alignment horizontal="center"/>
    </xf>
    <xf numFmtId="0" fontId="3" fillId="2" borderId="30" xfId="3" applyFont="1" applyFill="1" applyBorder="1" applyAlignment="1">
      <alignment horizontal="center" wrapText="1" shrinkToFit="1"/>
    </xf>
    <xf numFmtId="0" fontId="3" fillId="2" borderId="31" xfId="3" applyFont="1" applyFill="1" applyBorder="1" applyAlignment="1">
      <alignment horizontal="center" wrapText="1" shrinkToFit="1"/>
    </xf>
    <xf numFmtId="0" fontId="2" fillId="2" borderId="29" xfId="3" applyFont="1" applyFill="1" applyBorder="1" applyAlignment="1">
      <alignment horizontal="center" wrapText="1"/>
    </xf>
    <xf numFmtId="0" fontId="2" fillId="2" borderId="8" xfId="3" applyFont="1" applyFill="1" applyBorder="1" applyAlignment="1">
      <alignment horizontal="center" wrapText="1"/>
    </xf>
    <xf numFmtId="4" fontId="3" fillId="2" borderId="32" xfId="3" applyNumberFormat="1" applyFont="1" applyFill="1" applyBorder="1" applyAlignment="1">
      <alignment horizontal="center" wrapText="1" shrinkToFit="1"/>
    </xf>
    <xf numFmtId="4" fontId="3" fillId="2" borderId="31" xfId="3" applyNumberFormat="1" applyFont="1" applyFill="1" applyBorder="1" applyAlignment="1">
      <alignment horizontal="center" wrapText="1" shrinkToFit="1"/>
    </xf>
    <xf numFmtId="4" fontId="2" fillId="2" borderId="29" xfId="3" applyNumberFormat="1" applyFont="1" applyFill="1" applyBorder="1" applyAlignment="1">
      <alignment horizontal="center" wrapText="1"/>
    </xf>
    <xf numFmtId="4" fontId="2" fillId="2" borderId="8" xfId="3" applyNumberFormat="1" applyFont="1" applyFill="1" applyBorder="1" applyAlignment="1">
      <alignment horizontal="center" wrapText="1"/>
    </xf>
    <xf numFmtId="0" fontId="2" fillId="0" borderId="0" xfId="3" applyFont="1" applyBorder="1" applyAlignment="1">
      <alignment horizontal="center"/>
    </xf>
  </cellXfs>
  <cellStyles count="12">
    <cellStyle name="Bold text" xfId="4"/>
    <cellStyle name="Col header" xfId="8"/>
    <cellStyle name="Date" xfId="9"/>
    <cellStyle name="Date &amp; time" xfId="11"/>
    <cellStyle name="Followed Hyperlink" xfId="2" builtinId="9" hidden="1"/>
    <cellStyle name="Hyperlink" xfId="1" builtinId="8" hidden="1"/>
    <cellStyle name="Money" xfId="6"/>
    <cellStyle name="Normal" xfId="0" builtinId="0"/>
    <cellStyle name="Number" xfId="5"/>
    <cellStyle name="Percentage" xfId="7"/>
    <cellStyle name="Text" xfId="3"/>
    <cellStyle name="Time" xf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24"/>
  <sheetViews>
    <sheetView showGridLines="0" tabSelected="1" zoomScale="125" zoomScaleNormal="125" zoomScalePageLayoutView="125" workbookViewId="0">
      <selection activeCell="P11" sqref="P11"/>
    </sheetView>
  </sheetViews>
  <sheetFormatPr baseColWidth="10" defaultColWidth="14.5" defaultRowHeight="15.75" customHeight="1" x14ac:dyDescent="0"/>
  <cols>
    <col min="1" max="1" width="45.1640625" style="34" customWidth="1"/>
    <col min="2" max="2" width="8.83203125" customWidth="1"/>
    <col min="3" max="3" width="12.83203125" customWidth="1"/>
    <col min="4" max="4" width="8.83203125" customWidth="1"/>
    <col min="5" max="5" width="10.1640625" customWidth="1"/>
    <col min="6" max="8" width="8.83203125" customWidth="1"/>
    <col min="9" max="9" width="10.83203125" customWidth="1"/>
    <col min="10" max="13" width="8.83203125" customWidth="1"/>
  </cols>
  <sheetData>
    <row r="1" spans="1:26" ht="15.75" customHeight="1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6" t="s">
        <v>71</v>
      </c>
      <c r="B3" s="72">
        <f>(B21)/O21</f>
        <v>0</v>
      </c>
      <c r="C3" s="72">
        <f>(C21)/O21</f>
        <v>0</v>
      </c>
      <c r="D3" s="72">
        <f>(D21)/O21</f>
        <v>0</v>
      </c>
      <c r="E3" s="72">
        <f>(E21)/O21</f>
        <v>0</v>
      </c>
      <c r="F3" s="72">
        <f>(F21)/O21</f>
        <v>0</v>
      </c>
      <c r="G3" s="72">
        <f>(G21)/O21</f>
        <v>0</v>
      </c>
      <c r="H3" s="72">
        <f>(H21)/O21</f>
        <v>0</v>
      </c>
      <c r="I3" s="72">
        <f>(I21)/O21</f>
        <v>0</v>
      </c>
      <c r="J3" s="72">
        <f>(J21)/O21</f>
        <v>0</v>
      </c>
      <c r="K3" s="72">
        <f>(K21)/O21</f>
        <v>0</v>
      </c>
      <c r="L3" s="72">
        <f>(L21)/O21</f>
        <v>0</v>
      </c>
      <c r="M3" s="72">
        <f>(M21)/O21</f>
        <v>0</v>
      </c>
      <c r="N3" s="72">
        <f>(N21)/O21</f>
        <v>0</v>
      </c>
      <c r="O3" s="1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6"/>
      <c r="B5" s="35" t="s">
        <v>92</v>
      </c>
      <c r="C5" s="35" t="s">
        <v>93</v>
      </c>
      <c r="D5" s="35" t="s">
        <v>94</v>
      </c>
      <c r="E5" s="35" t="s">
        <v>95</v>
      </c>
      <c r="F5" s="35" t="s">
        <v>96</v>
      </c>
      <c r="G5" s="35" t="s">
        <v>97</v>
      </c>
      <c r="H5" s="35" t="s">
        <v>98</v>
      </c>
      <c r="I5" s="35" t="s">
        <v>99</v>
      </c>
      <c r="J5" s="35" t="s">
        <v>0</v>
      </c>
      <c r="K5" s="35" t="s">
        <v>1</v>
      </c>
      <c r="L5" s="35" t="s">
        <v>2</v>
      </c>
      <c r="M5" s="35" t="s">
        <v>3</v>
      </c>
      <c r="N5" s="36" t="s">
        <v>4</v>
      </c>
      <c r="O5" s="37" t="s">
        <v>53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7"/>
      <c r="N6" s="80" t="s">
        <v>111</v>
      </c>
      <c r="O6" s="80" t="s">
        <v>110</v>
      </c>
    </row>
    <row r="7" spans="1:26" ht="15.75" customHeight="1">
      <c r="A7" s="44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8"/>
      <c r="N7" s="81"/>
      <c r="O7" s="81"/>
    </row>
    <row r="8" spans="1:26" ht="15.75" customHeight="1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9"/>
      <c r="N8" s="82"/>
      <c r="O8" s="82"/>
    </row>
    <row r="9" spans="1:26" ht="15.75" customHeight="1">
      <c r="A9" s="45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7"/>
      <c r="N9" s="83"/>
      <c r="O9" s="83"/>
    </row>
    <row r="10" spans="1:26" ht="15.75" customHeight="1">
      <c r="A10" s="30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>
        <f>SUM(B10:M10)</f>
        <v>0</v>
      </c>
      <c r="O10" s="11">
        <f>E119*E121</f>
        <v>67260</v>
      </c>
    </row>
    <row r="11" spans="1:26" ht="15.75" customHeight="1">
      <c r="A11" s="30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1"/>
      <c r="N11" s="12">
        <f>SUM(B11:M11)</f>
        <v>0</v>
      </c>
      <c r="O11" s="12">
        <v>6726</v>
      </c>
    </row>
    <row r="12" spans="1:26" ht="15.75" customHeight="1">
      <c r="A12" s="41" t="s">
        <v>8</v>
      </c>
      <c r="B12" s="42">
        <f t="shared" ref="B12:M12" si="0">B10-B11</f>
        <v>0</v>
      </c>
      <c r="C12" s="42">
        <f t="shared" si="0"/>
        <v>0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3">
        <f>SUM(B12:M12)</f>
        <v>0</v>
      </c>
      <c r="O12" s="43">
        <f>O10-O11</f>
        <v>60534</v>
      </c>
    </row>
    <row r="13" spans="1:26" ht="15.75" customHeight="1">
      <c r="A13" s="30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>
        <f>SUM(B13:M13)</f>
        <v>0</v>
      </c>
      <c r="O13" s="11">
        <v>1050</v>
      </c>
    </row>
    <row r="14" spans="1:26" ht="15.75" customHeight="1">
      <c r="A14" s="30" t="s">
        <v>91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20"/>
      <c r="N14" s="11">
        <f>SUM(B14:M14)</f>
        <v>0</v>
      </c>
      <c r="O14" s="11">
        <v>0</v>
      </c>
    </row>
    <row r="15" spans="1:26" ht="15.75" customHeight="1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2"/>
      <c r="N15" s="13"/>
      <c r="O15" s="13"/>
    </row>
    <row r="16" spans="1:26" ht="15.75" customHeight="1">
      <c r="A16" s="32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2"/>
      <c r="N16" s="14"/>
      <c r="O16" s="14"/>
    </row>
    <row r="17" spans="1:15" ht="15.75" customHeight="1">
      <c r="A17" s="33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0"/>
      <c r="N17" s="11">
        <f>SUM(B17:M17)</f>
        <v>0</v>
      </c>
      <c r="O17" s="11">
        <v>0</v>
      </c>
    </row>
    <row r="18" spans="1:15" ht="15.75" customHeight="1">
      <c r="A18" s="33" t="s">
        <v>104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>
        <f>SUM(B18:M18)</f>
        <v>0</v>
      </c>
      <c r="O18" s="11">
        <v>0</v>
      </c>
    </row>
    <row r="19" spans="1:15" ht="15.75" customHeight="1">
      <c r="A19" s="33" t="s">
        <v>105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20"/>
      <c r="N19" s="11">
        <f>SUM(B19:M19)</f>
        <v>0</v>
      </c>
      <c r="O19" s="11">
        <v>0</v>
      </c>
    </row>
    <row r="20" spans="1:15" ht="15.75" customHeight="1" thickBot="1">
      <c r="A20" s="3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3"/>
      <c r="N20" s="15"/>
      <c r="O20" s="15"/>
    </row>
    <row r="21" spans="1:15" ht="15.75" customHeight="1" thickBot="1">
      <c r="A21" s="38" t="s">
        <v>67</v>
      </c>
      <c r="B21" s="39">
        <f t="shared" ref="B21:M21" si="1">SUM(B12:B14)+SUM(B17:B19)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40">
        <f>SUM(B21:M21)</f>
        <v>0</v>
      </c>
      <c r="O21" s="40">
        <f>SUM(O12:O14)+SUM(O17:O19)</f>
        <v>61584</v>
      </c>
    </row>
    <row r="22" spans="1:15" ht="15.75" customHeight="1">
      <c r="A22" s="2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4"/>
      <c r="N22" s="84" t="s">
        <v>70</v>
      </c>
      <c r="O22" s="84" t="s">
        <v>112</v>
      </c>
    </row>
    <row r="23" spans="1:15" ht="15.75" customHeight="1">
      <c r="A23" s="28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3"/>
      <c r="N23" s="85"/>
      <c r="O23" s="85"/>
    </row>
    <row r="24" spans="1:15" ht="15.75" customHeight="1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5"/>
      <c r="N24" s="86"/>
      <c r="O24" s="86"/>
    </row>
    <row r="25" spans="1:15" ht="15.75" customHeight="1">
      <c r="A25" s="32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87"/>
      <c r="O25" s="87"/>
    </row>
    <row r="26" spans="1:15" ht="15.75" customHeight="1">
      <c r="A26" s="33" t="s">
        <v>65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0"/>
      <c r="N26" s="11">
        <f>SUM(B26:M26)</f>
        <v>0</v>
      </c>
      <c r="O26" s="11">
        <v>6495</v>
      </c>
    </row>
    <row r="27" spans="1:15" ht="15.75" customHeight="1">
      <c r="A27" s="2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13"/>
      <c r="O27" s="13"/>
    </row>
    <row r="28" spans="1:15" ht="15.75" customHeight="1">
      <c r="A28" s="32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2"/>
      <c r="N28" s="14"/>
      <c r="O28" s="14"/>
    </row>
    <row r="29" spans="1:15" ht="15.75" customHeight="1">
      <c r="A29" s="33" t="s">
        <v>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>
        <f>SUM(B29:M29)</f>
        <v>0</v>
      </c>
      <c r="O29" s="11">
        <v>1200</v>
      </c>
    </row>
    <row r="30" spans="1:15" ht="15.75" customHeight="1">
      <c r="A30" s="33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>
        <f>SUM(B30:M30)</f>
        <v>0</v>
      </c>
      <c r="O30" s="11">
        <v>480</v>
      </c>
    </row>
    <row r="31" spans="1:15" ht="15.75" customHeight="1">
      <c r="A31" s="33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>
        <f>SUM(B31:M31)</f>
        <v>0</v>
      </c>
      <c r="O31" s="11">
        <v>360</v>
      </c>
    </row>
    <row r="32" spans="1:15" ht="15.75" customHeight="1">
      <c r="A32" s="2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2"/>
      <c r="N32" s="13"/>
      <c r="O32" s="13"/>
    </row>
    <row r="33" spans="1:15" ht="15.75" customHeight="1">
      <c r="A33" s="32" t="s">
        <v>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4"/>
      <c r="O33" s="14"/>
    </row>
    <row r="34" spans="1:15" ht="15.75" customHeight="1">
      <c r="A34" s="33" t="s">
        <v>19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0"/>
      <c r="N34" s="11">
        <f t="shared" ref="N34:N39" si="2">SUM(B34:M34)</f>
        <v>0</v>
      </c>
      <c r="O34" s="11">
        <v>1320</v>
      </c>
    </row>
    <row r="35" spans="1:15" ht="15.75" customHeight="1">
      <c r="A35" s="33" t="s">
        <v>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20"/>
      <c r="N35" s="11">
        <f t="shared" si="2"/>
        <v>0</v>
      </c>
      <c r="O35" s="11">
        <v>500</v>
      </c>
    </row>
    <row r="36" spans="1:15" ht="15.75" customHeight="1">
      <c r="A36" s="33" t="s">
        <v>21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0"/>
      <c r="N36" s="11">
        <f t="shared" si="2"/>
        <v>0</v>
      </c>
      <c r="O36" s="11">
        <v>520</v>
      </c>
    </row>
    <row r="37" spans="1:15" ht="15.75" customHeight="1">
      <c r="A37" s="33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>
        <f t="shared" si="2"/>
        <v>0</v>
      </c>
      <c r="O37" s="11">
        <v>120</v>
      </c>
    </row>
    <row r="38" spans="1:15" ht="15.75" customHeight="1">
      <c r="A38" s="33" t="s">
        <v>23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>
        <f t="shared" si="2"/>
        <v>0</v>
      </c>
      <c r="O38" s="11">
        <v>120</v>
      </c>
    </row>
    <row r="39" spans="1:15" ht="15.75" customHeight="1">
      <c r="A39" s="33" t="s">
        <v>24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>
        <f t="shared" si="2"/>
        <v>0</v>
      </c>
      <c r="O39" s="11">
        <v>60</v>
      </c>
    </row>
    <row r="40" spans="1:15" ht="15.75" customHeight="1">
      <c r="A40" s="2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2"/>
      <c r="N40" s="13"/>
      <c r="O40" s="13"/>
    </row>
    <row r="41" spans="1:15" ht="15.75" customHeight="1">
      <c r="A41" s="32" t="s">
        <v>25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14"/>
      <c r="O41" s="14"/>
    </row>
    <row r="42" spans="1:15" ht="15.75" customHeight="1">
      <c r="A42" s="33" t="s">
        <v>26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0"/>
      <c r="N42" s="11">
        <f>SUM(B42:M42)</f>
        <v>0</v>
      </c>
      <c r="O42" s="11">
        <v>3000</v>
      </c>
    </row>
    <row r="43" spans="1:15" ht="15.75" customHeight="1">
      <c r="A43" s="33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  <c r="N43" s="11">
        <f>SUM(B43:M43)</f>
        <v>0</v>
      </c>
      <c r="O43" s="11">
        <v>150</v>
      </c>
    </row>
    <row r="44" spans="1:15" ht="15.75" customHeight="1">
      <c r="A44" s="2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13"/>
      <c r="O44" s="13"/>
    </row>
    <row r="45" spans="1:15" ht="15.75" customHeight="1">
      <c r="A45" s="32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2"/>
      <c r="N45" s="14"/>
      <c r="O45" s="14"/>
    </row>
    <row r="46" spans="1:15" ht="15.75" customHeight="1">
      <c r="A46" s="33" t="s">
        <v>29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0"/>
      <c r="N46" s="11">
        <f>SUM(B46:M46)</f>
        <v>0</v>
      </c>
      <c r="O46" s="11">
        <v>0</v>
      </c>
    </row>
    <row r="47" spans="1:15" ht="15.75" customHeight="1">
      <c r="A47" s="33" t="s">
        <v>54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0"/>
      <c r="N47" s="11">
        <f>SUM(B47:M47)</f>
        <v>0</v>
      </c>
      <c r="O47" s="11">
        <v>0</v>
      </c>
    </row>
    <row r="48" spans="1:15" ht="15.75" customHeight="1">
      <c r="A48" s="33" t="s">
        <v>30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>
        <f>SUM(B48:M48)</f>
        <v>0</v>
      </c>
      <c r="O48" s="11">
        <v>180</v>
      </c>
    </row>
    <row r="49" spans="1:15" ht="15.75" customHeight="1">
      <c r="A49" s="33" t="s">
        <v>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0"/>
      <c r="N49" s="11">
        <f>SUM(B49:M49)</f>
        <v>0</v>
      </c>
      <c r="O49" s="11">
        <v>0</v>
      </c>
    </row>
    <row r="50" spans="1:15" ht="15.75" customHeight="1">
      <c r="A50" s="2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2"/>
      <c r="N50" s="13"/>
      <c r="O50" s="13"/>
    </row>
    <row r="51" spans="1:15" ht="15.75" customHeight="1">
      <c r="A51" s="32" t="s">
        <v>32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2"/>
      <c r="N51" s="14"/>
      <c r="O51" s="14"/>
    </row>
    <row r="52" spans="1:15" ht="15.75" customHeight="1">
      <c r="A52" s="33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20"/>
      <c r="N52" s="11">
        <f>SUM(B52:M52)</f>
        <v>0</v>
      </c>
      <c r="O52" s="11">
        <v>0</v>
      </c>
    </row>
    <row r="53" spans="1:15" ht="15.75" customHeight="1">
      <c r="A53" s="33" t="s">
        <v>34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20"/>
      <c r="N53" s="11">
        <f>SUM(B53:M53)</f>
        <v>0</v>
      </c>
      <c r="O53" s="11">
        <v>0</v>
      </c>
    </row>
    <row r="54" spans="1:15" ht="15.75" customHeight="1">
      <c r="A54" s="33" t="s">
        <v>35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0"/>
      <c r="N54" s="11">
        <f>SUM(B54:M54)</f>
        <v>0</v>
      </c>
      <c r="O54" s="11">
        <v>0</v>
      </c>
    </row>
    <row r="55" spans="1:15" ht="15.75" customHeight="1">
      <c r="A55" s="33" t="s">
        <v>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20"/>
      <c r="N55" s="11">
        <f>SUM(B55:M55)</f>
        <v>0</v>
      </c>
      <c r="O55" s="11">
        <v>0</v>
      </c>
    </row>
    <row r="56" spans="1:15" ht="15.75" customHeight="1">
      <c r="A56" s="2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22"/>
      <c r="N56" s="13"/>
      <c r="O56" s="13"/>
    </row>
    <row r="57" spans="1:15" ht="15.75" customHeight="1">
      <c r="A57" s="32" t="s">
        <v>37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2"/>
      <c r="N57" s="14"/>
      <c r="O57" s="14"/>
    </row>
    <row r="58" spans="1:15" ht="15.75" customHeight="1">
      <c r="A58" s="33" t="s">
        <v>38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20"/>
      <c r="N58" s="11">
        <f>SUM(B58:M58)</f>
        <v>0</v>
      </c>
      <c r="O58" s="11">
        <v>0</v>
      </c>
    </row>
    <row r="59" spans="1:15" ht="15.75" customHeight="1">
      <c r="A59" s="33" t="s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20"/>
      <c r="N59" s="11">
        <f>SUM(B59:M59)</f>
        <v>0</v>
      </c>
      <c r="O59" s="11">
        <v>0</v>
      </c>
    </row>
    <row r="60" spans="1:15" ht="15.75" customHeight="1">
      <c r="A60" s="2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22"/>
      <c r="N60" s="13"/>
      <c r="O60" s="13"/>
    </row>
    <row r="61" spans="1:15" ht="15.75" customHeight="1">
      <c r="A61" s="32" t="s">
        <v>39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22"/>
      <c r="N61" s="14"/>
      <c r="O61" s="14"/>
    </row>
    <row r="62" spans="1:15" ht="15.75" customHeight="1">
      <c r="A62" s="33" t="s">
        <v>40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20"/>
      <c r="N62" s="11">
        <f>SUM(B62:M62)</f>
        <v>0</v>
      </c>
      <c r="O62" s="11">
        <v>0</v>
      </c>
    </row>
    <row r="63" spans="1:15" ht="15.75" customHeight="1">
      <c r="A63" s="33" t="s">
        <v>41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20"/>
      <c r="N63" s="11">
        <f>SUM(B63:M63)</f>
        <v>0</v>
      </c>
      <c r="O63" s="11">
        <v>0</v>
      </c>
    </row>
    <row r="64" spans="1:15" ht="15.75" customHeight="1">
      <c r="A64" s="33" t="s">
        <v>42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20"/>
      <c r="N64" s="11">
        <f>SUM(B64:M64)</f>
        <v>0</v>
      </c>
      <c r="O64" s="11">
        <v>0</v>
      </c>
    </row>
    <row r="65" spans="1:15" ht="15.75" customHeight="1">
      <c r="A65" s="33" t="s">
        <v>43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20"/>
      <c r="N65" s="11">
        <f>SUM(B65:M65)</f>
        <v>0</v>
      </c>
      <c r="O65" s="11">
        <v>0</v>
      </c>
    </row>
    <row r="66" spans="1:15" ht="15.75" customHeight="1">
      <c r="A66" s="33" t="s">
        <v>56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20"/>
      <c r="N66" s="11">
        <f>SUM(B66:M66)</f>
        <v>0</v>
      </c>
      <c r="O66" s="11">
        <v>0</v>
      </c>
    </row>
    <row r="67" spans="1:15" ht="15.75" customHeight="1">
      <c r="A67" s="2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2"/>
      <c r="N67" s="13"/>
      <c r="O67" s="13"/>
    </row>
    <row r="68" spans="1:15" ht="15.75" customHeight="1">
      <c r="A68" s="32" t="s">
        <v>44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22"/>
      <c r="N68" s="14"/>
      <c r="O68" s="14"/>
    </row>
    <row r="69" spans="1:15" ht="15.75" customHeight="1">
      <c r="A69" s="33" t="s">
        <v>45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20"/>
      <c r="N69" s="11">
        <f>SUM(B69:M69)</f>
        <v>0</v>
      </c>
      <c r="O69" s="11">
        <v>850</v>
      </c>
    </row>
    <row r="70" spans="1:15" ht="15.75" customHeight="1">
      <c r="A70" s="33" t="s">
        <v>46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20"/>
      <c r="N70" s="11">
        <f>SUM(B70:M70)</f>
        <v>0</v>
      </c>
      <c r="O70" s="11">
        <v>0</v>
      </c>
    </row>
    <row r="71" spans="1:15" ht="15.75" customHeight="1">
      <c r="A71" s="2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2"/>
      <c r="N71" s="13"/>
      <c r="O71" s="13"/>
    </row>
    <row r="72" spans="1:15" ht="15.75" customHeight="1">
      <c r="A72" s="32" t="s">
        <v>61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22"/>
      <c r="N72" s="14"/>
      <c r="O72" s="14"/>
    </row>
    <row r="73" spans="1:15" ht="15.75" customHeight="1">
      <c r="A73" s="33" t="s">
        <v>47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>
        <f t="shared" ref="N73:N78" si="3">SUM(B73:M73)</f>
        <v>0</v>
      </c>
      <c r="O73" s="11">
        <v>21600</v>
      </c>
    </row>
    <row r="74" spans="1:15" ht="15.75" customHeight="1">
      <c r="A74" s="33" t="s">
        <v>62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20"/>
      <c r="N74" s="11">
        <f t="shared" si="3"/>
        <v>0</v>
      </c>
      <c r="O74" s="11">
        <v>0</v>
      </c>
    </row>
    <row r="75" spans="1:15" ht="15.75" customHeight="1">
      <c r="A75" s="33" t="s">
        <v>57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20"/>
      <c r="N75" s="11">
        <f t="shared" si="3"/>
        <v>0</v>
      </c>
      <c r="O75" s="11">
        <v>900</v>
      </c>
    </row>
    <row r="76" spans="1:15" ht="15.75" customHeight="1">
      <c r="A76" s="33" t="s">
        <v>58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20"/>
      <c r="N76" s="11">
        <f t="shared" si="3"/>
        <v>0</v>
      </c>
      <c r="O76" s="11">
        <v>540</v>
      </c>
    </row>
    <row r="77" spans="1:15" ht="15.75" customHeight="1">
      <c r="A77" s="33" t="s">
        <v>63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20"/>
      <c r="N77" s="11">
        <f t="shared" si="3"/>
        <v>0</v>
      </c>
      <c r="O77" s="11">
        <v>0</v>
      </c>
    </row>
    <row r="78" spans="1:15" ht="15.75" customHeight="1">
      <c r="A78" s="33" t="s">
        <v>64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20"/>
      <c r="N78" s="11">
        <f t="shared" si="3"/>
        <v>0</v>
      </c>
      <c r="O78" s="11">
        <v>0</v>
      </c>
    </row>
    <row r="79" spans="1:15" ht="15.75" customHeight="1">
      <c r="A79" s="2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22"/>
      <c r="N79" s="13"/>
      <c r="O79" s="13"/>
    </row>
    <row r="80" spans="1:15" ht="15.75" customHeight="1">
      <c r="A80" s="32" t="s">
        <v>48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22"/>
      <c r="N80" s="14"/>
      <c r="O80" s="14"/>
    </row>
    <row r="81" spans="1:15" ht="15.75" customHeight="1">
      <c r="A81" s="33" t="s">
        <v>49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20"/>
      <c r="N81" s="11">
        <f>SUM(B81:M81)</f>
        <v>0</v>
      </c>
      <c r="O81" s="11">
        <v>30</v>
      </c>
    </row>
    <row r="82" spans="1:15" ht="15.75" customHeight="1">
      <c r="A82" s="33" t="s">
        <v>50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20"/>
      <c r="N82" s="11">
        <f>SUM(B82:M82)</f>
        <v>0</v>
      </c>
      <c r="O82" s="11">
        <v>0</v>
      </c>
    </row>
    <row r="83" spans="1:15" ht="15.75" customHeight="1">
      <c r="A83" s="2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22"/>
      <c r="N83" s="13"/>
      <c r="O83" s="13"/>
    </row>
    <row r="84" spans="1:15" ht="15.75" customHeight="1">
      <c r="A84" s="32" t="s">
        <v>51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22"/>
      <c r="N84" s="14"/>
      <c r="O84" s="14"/>
    </row>
    <row r="85" spans="1:15" ht="15.75" customHeight="1">
      <c r="A85" s="33" t="s">
        <v>52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20"/>
      <c r="N85" s="11">
        <f>SUM(B85:M85)</f>
        <v>0</v>
      </c>
      <c r="O85" s="11">
        <v>0</v>
      </c>
    </row>
    <row r="86" spans="1:15" ht="15.75" customHeight="1">
      <c r="A86" s="33" t="s">
        <v>66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20"/>
      <c r="N86" s="11">
        <f>SUM(B86:M86)</f>
        <v>0</v>
      </c>
      <c r="O86" s="11">
        <v>0</v>
      </c>
    </row>
    <row r="87" spans="1:15" ht="15.75" customHeight="1">
      <c r="A87" s="2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22"/>
      <c r="N87" s="13"/>
      <c r="O87" s="13"/>
    </row>
    <row r="88" spans="1:15" ht="15.75" customHeight="1">
      <c r="A88" s="48" t="s">
        <v>59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22"/>
      <c r="N88" s="47"/>
      <c r="O88" s="47"/>
    </row>
    <row r="89" spans="1:15" ht="15.75" customHeight="1">
      <c r="A89" s="4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20"/>
      <c r="N89" s="11">
        <f>SUM(B89:M89)</f>
        <v>0</v>
      </c>
      <c r="O89" s="50">
        <v>0</v>
      </c>
    </row>
    <row r="90" spans="1:15" ht="15.75" customHeight="1">
      <c r="A90" s="4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20"/>
      <c r="N90" s="11">
        <f>SUM(B90:M90)</f>
        <v>0</v>
      </c>
      <c r="O90" s="50">
        <v>0</v>
      </c>
    </row>
    <row r="91" spans="1:15" ht="15.75" customHeight="1">
      <c r="A91" s="4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20"/>
      <c r="N91" s="11">
        <f>SUM(B91:M91)</f>
        <v>0</v>
      </c>
      <c r="O91" s="50">
        <v>0</v>
      </c>
    </row>
    <row r="92" spans="1:15" ht="15.75" customHeight="1">
      <c r="A92" s="2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22"/>
      <c r="N92" s="47"/>
      <c r="O92" s="47"/>
    </row>
    <row r="93" spans="1:15" ht="15.75" customHeight="1" thickBot="1">
      <c r="A93" s="4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22"/>
      <c r="N93" s="47"/>
      <c r="O93" s="47"/>
    </row>
    <row r="94" spans="1:15" ht="15.75" customHeight="1" thickBot="1">
      <c r="A94" s="52" t="s">
        <v>68</v>
      </c>
      <c r="B94" s="39">
        <f t="shared" ref="B94:M94" si="4">SUM(B26)+SUM(B29:B31)+SUM(B34:B39)+SUM(B42:B43)+SUM(B46:B49)+SUM(B52:B55)+SUM(B58:B59)+SUM(B62:B66)+SUM(B69:B70)+SUM(B73:B78)+SUM(B81:B82)+SUM(B85:B86)+B88+B93</f>
        <v>0</v>
      </c>
      <c r="C94" s="39">
        <f t="shared" si="4"/>
        <v>0</v>
      </c>
      <c r="D94" s="39">
        <f t="shared" si="4"/>
        <v>0</v>
      </c>
      <c r="E94" s="39">
        <f t="shared" si="4"/>
        <v>0</v>
      </c>
      <c r="F94" s="39">
        <f t="shared" si="4"/>
        <v>0</v>
      </c>
      <c r="G94" s="39">
        <f t="shared" si="4"/>
        <v>0</v>
      </c>
      <c r="H94" s="39">
        <f t="shared" si="4"/>
        <v>0</v>
      </c>
      <c r="I94" s="39">
        <f t="shared" si="4"/>
        <v>0</v>
      </c>
      <c r="J94" s="39">
        <f t="shared" si="4"/>
        <v>0</v>
      </c>
      <c r="K94" s="39">
        <f t="shared" si="4"/>
        <v>0</v>
      </c>
      <c r="L94" s="39">
        <f t="shared" si="4"/>
        <v>0</v>
      </c>
      <c r="M94" s="58">
        <f t="shared" si="4"/>
        <v>0</v>
      </c>
      <c r="N94" s="40">
        <f>SUM(B94:M94)</f>
        <v>0</v>
      </c>
      <c r="O94" s="40">
        <f>SUM(O26)+SUM(O29:O31)+SUM(O34:O39)+SUM(O42:O43)+SUM(O46:O49)+SUM(O52:O55)+SUM(O58:O59)+SUM(O62:O66)+SUM(O69:O70)+SUM(O73:O78)+SUM(O81:O82)+SUM(O85:O86)+O88+O93</f>
        <v>38425</v>
      </c>
    </row>
    <row r="95" spans="1:15" ht="15.75" customHeight="1" thickBot="1">
      <c r="A95" s="51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5"/>
      <c r="N95" s="56"/>
      <c r="O95" s="56"/>
    </row>
    <row r="96" spans="1:15" ht="15.75" customHeight="1" thickTop="1" thickBot="1">
      <c r="A96" s="53" t="s">
        <v>69</v>
      </c>
      <c r="B96" s="57">
        <f t="shared" ref="B96:O96" si="5">B21-B94</f>
        <v>0</v>
      </c>
      <c r="C96" s="57">
        <f t="shared" si="5"/>
        <v>0</v>
      </c>
      <c r="D96" s="57">
        <f t="shared" si="5"/>
        <v>0</v>
      </c>
      <c r="E96" s="57">
        <f t="shared" si="5"/>
        <v>0</v>
      </c>
      <c r="F96" s="57">
        <f t="shared" si="5"/>
        <v>0</v>
      </c>
      <c r="G96" s="57">
        <f t="shared" si="5"/>
        <v>0</v>
      </c>
      <c r="H96" s="57">
        <f t="shared" si="5"/>
        <v>0</v>
      </c>
      <c r="I96" s="57">
        <f t="shared" si="5"/>
        <v>0</v>
      </c>
      <c r="J96" s="57">
        <f t="shared" si="5"/>
        <v>0</v>
      </c>
      <c r="K96" s="57">
        <f t="shared" si="5"/>
        <v>0</v>
      </c>
      <c r="L96" s="57">
        <f t="shared" si="5"/>
        <v>0</v>
      </c>
      <c r="M96" s="59">
        <f t="shared" si="5"/>
        <v>0</v>
      </c>
      <c r="N96" s="60">
        <f t="shared" si="5"/>
        <v>0</v>
      </c>
      <c r="O96" s="60">
        <f t="shared" si="5"/>
        <v>23159</v>
      </c>
    </row>
    <row r="97" spans="1:6" ht="15.75" customHeight="1" thickTop="1"/>
    <row r="103" spans="1:6" ht="15.75" customHeight="1">
      <c r="A103" s="62"/>
      <c r="B103" s="64" t="s">
        <v>106</v>
      </c>
      <c r="C103" s="34"/>
      <c r="D103" s="34"/>
      <c r="E103" s="34" t="s">
        <v>102</v>
      </c>
      <c r="F103" s="34"/>
    </row>
    <row r="104" spans="1:6" ht="15.75" customHeight="1">
      <c r="A104" s="62"/>
      <c r="B104" s="75">
        <v>2</v>
      </c>
      <c r="C104" s="34" t="s">
        <v>72</v>
      </c>
      <c r="D104" s="34"/>
      <c r="E104" s="34"/>
      <c r="F104" s="34"/>
    </row>
    <row r="105" spans="1:6" ht="15.75" customHeight="1">
      <c r="B105" s="76">
        <v>3.5</v>
      </c>
      <c r="C105" s="34" t="s">
        <v>73</v>
      </c>
      <c r="D105" s="1" t="s">
        <v>76</v>
      </c>
      <c r="E105" s="67">
        <f>4*(B104*B105)</f>
        <v>28</v>
      </c>
      <c r="F105" s="34" t="s">
        <v>81</v>
      </c>
    </row>
    <row r="106" spans="1:6" ht="15.75" customHeight="1">
      <c r="B106" s="75">
        <v>1</v>
      </c>
      <c r="C106" s="34" t="s">
        <v>74</v>
      </c>
      <c r="D106" s="1"/>
      <c r="E106" s="34" t="s">
        <v>77</v>
      </c>
      <c r="F106" s="34"/>
    </row>
    <row r="107" spans="1:6" ht="15.75" customHeight="1">
      <c r="B107" s="76">
        <v>6</v>
      </c>
      <c r="C107" s="34" t="s">
        <v>108</v>
      </c>
      <c r="D107" s="1" t="s">
        <v>76</v>
      </c>
      <c r="E107" s="67">
        <f>B106*B107</f>
        <v>6</v>
      </c>
      <c r="F107" s="34" t="s">
        <v>80</v>
      </c>
    </row>
    <row r="108" spans="1:6" ht="15.75" customHeight="1">
      <c r="B108" s="66"/>
      <c r="C108" s="34"/>
      <c r="D108" s="1"/>
      <c r="E108" s="34" t="s">
        <v>78</v>
      </c>
      <c r="F108" s="34"/>
    </row>
    <row r="109" spans="1:6" ht="15.75" customHeight="1">
      <c r="B109" s="75">
        <v>9</v>
      </c>
      <c r="C109" s="34" t="s">
        <v>107</v>
      </c>
      <c r="D109" s="1" t="s">
        <v>76</v>
      </c>
      <c r="E109" s="67">
        <f>B109</f>
        <v>9</v>
      </c>
      <c r="F109" s="34" t="s">
        <v>75</v>
      </c>
    </row>
    <row r="110" spans="1:6" ht="15.75" customHeight="1">
      <c r="B110" s="65"/>
      <c r="C110" s="34"/>
      <c r="D110" s="1"/>
      <c r="E110" s="34" t="s">
        <v>76</v>
      </c>
      <c r="F110" s="34"/>
    </row>
    <row r="111" spans="1:6" ht="15.75" customHeight="1">
      <c r="B111" s="65"/>
      <c r="C111" s="34"/>
      <c r="D111" s="1"/>
      <c r="E111" s="67">
        <f>(E105+E107)*E109</f>
        <v>306</v>
      </c>
      <c r="F111" s="34" t="s">
        <v>85</v>
      </c>
    </row>
    <row r="112" spans="1:6" ht="15.75" customHeight="1">
      <c r="B112" s="65"/>
      <c r="C112" s="34"/>
      <c r="D112" s="1"/>
      <c r="E112" s="34" t="s">
        <v>78</v>
      </c>
      <c r="F112" s="34"/>
    </row>
    <row r="113" spans="2:11" ht="15.75" customHeight="1">
      <c r="B113" s="77">
        <v>7</v>
      </c>
      <c r="C113" t="s">
        <v>79</v>
      </c>
      <c r="D113" s="1" t="s">
        <v>76</v>
      </c>
      <c r="E113" s="69">
        <f>B113</f>
        <v>7</v>
      </c>
      <c r="F113" s="34" t="s">
        <v>87</v>
      </c>
    </row>
    <row r="114" spans="2:11" ht="15.75" customHeight="1" thickBot="1">
      <c r="E114" t="s">
        <v>76</v>
      </c>
    </row>
    <row r="115" spans="2:11" ht="15.75" customHeight="1" thickBot="1">
      <c r="D115" s="1"/>
      <c r="E115" s="70">
        <f>E111*E113</f>
        <v>2142</v>
      </c>
      <c r="F115" t="s">
        <v>86</v>
      </c>
    </row>
    <row r="116" spans="2:11" ht="15.75" customHeight="1" thickBot="1">
      <c r="E116" t="s">
        <v>77</v>
      </c>
    </row>
    <row r="117" spans="2:11" ht="15.75" customHeight="1" thickBot="1">
      <c r="B117" s="77">
        <v>100</v>
      </c>
      <c r="C117" t="s">
        <v>82</v>
      </c>
      <c r="E117" s="70">
        <f>B117</f>
        <v>100</v>
      </c>
      <c r="F117" t="s">
        <v>83</v>
      </c>
    </row>
    <row r="118" spans="2:11" ht="15.75" customHeight="1" thickBot="1">
      <c r="E118" t="s">
        <v>76</v>
      </c>
    </row>
    <row r="119" spans="2:11" ht="15.75" customHeight="1" thickTop="1" thickBot="1">
      <c r="B119" s="88" t="s">
        <v>100</v>
      </c>
      <c r="C119" s="88"/>
      <c r="D119" s="68" t="s">
        <v>84</v>
      </c>
      <c r="E119" s="71">
        <f>E115+E117</f>
        <v>2242</v>
      </c>
      <c r="F119" t="s">
        <v>88</v>
      </c>
      <c r="G119" s="61"/>
      <c r="K119" s="63"/>
    </row>
    <row r="120" spans="2:11" ht="15.75" customHeight="1" thickTop="1">
      <c r="E120" t="s">
        <v>78</v>
      </c>
    </row>
    <row r="121" spans="2:11" ht="15.75" customHeight="1">
      <c r="B121" s="78">
        <v>15</v>
      </c>
      <c r="C121" t="s">
        <v>109</v>
      </c>
      <c r="D121" s="1" t="s">
        <v>76</v>
      </c>
      <c r="E121" s="73">
        <v>30</v>
      </c>
      <c r="F121" t="s">
        <v>89</v>
      </c>
    </row>
    <row r="122" spans="2:11" ht="15.75" customHeight="1" thickBot="1">
      <c r="E122" t="s">
        <v>76</v>
      </c>
    </row>
    <row r="123" spans="2:11" ht="15.75" customHeight="1" thickTop="1" thickBot="1">
      <c r="B123" s="88" t="s">
        <v>101</v>
      </c>
      <c r="C123" s="88"/>
      <c r="D123" s="74" t="s">
        <v>76</v>
      </c>
      <c r="E123" s="71">
        <f>E119*E121</f>
        <v>67260</v>
      </c>
      <c r="F123" t="s">
        <v>90</v>
      </c>
    </row>
    <row r="124" spans="2:11" ht="15.75" customHeight="1" thickTop="1"/>
  </sheetData>
  <mergeCells count="11">
    <mergeCell ref="B123:C123"/>
    <mergeCell ref="N22:N23"/>
    <mergeCell ref="O22:O23"/>
    <mergeCell ref="N24:N25"/>
    <mergeCell ref="O24:O25"/>
    <mergeCell ref="B119:C119"/>
    <mergeCell ref="A1:O1"/>
    <mergeCell ref="N6:N7"/>
    <mergeCell ref="O6:O7"/>
    <mergeCell ref="N8:N9"/>
    <mergeCell ref="O8:O9"/>
  </mergeCells>
  <pageMargins left="0.75" right="0.75" top="1" bottom="1" header="0.5" footer="0.5"/>
  <pageSetup scale="46" fitToHeight="2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Janelle Fite</cp:lastModifiedBy>
  <cp:lastPrinted>2015-12-08T21:03:53Z</cp:lastPrinted>
  <dcterms:created xsi:type="dcterms:W3CDTF">2014-11-15T00:16:28Z</dcterms:created>
  <dcterms:modified xsi:type="dcterms:W3CDTF">2017-03-24T20:12:09Z</dcterms:modified>
</cp:coreProperties>
</file>